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22" i="1"/>
  <c r="J22"/>
  <c r="I22"/>
  <c r="H22"/>
  <c r="G22"/>
  <c r="F22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H196" s="1"/>
  <c r="G13"/>
  <c r="G24" s="1"/>
  <c r="G196" s="1"/>
  <c r="F13"/>
  <c r="F24" s="1"/>
  <c r="F196" l="1"/>
  <c r="J196"/>
</calcChain>
</file>

<file path=xl/sharedStrings.xml><?xml version="1.0" encoding="utf-8"?>
<sst xmlns="http://schemas.openxmlformats.org/spreadsheetml/2006/main" count="324" uniqueCount="93">
  <si>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</si>
  <si>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</si>
  <si>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</si>
  <si>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</si>
  <si>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</si>
  <si>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</si>
  <si>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</si>
  <si>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</si>
  <si>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</si>
  <si>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</si>
  <si>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</si>
  <si>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</si>
  <si>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</si>
  <si>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</si>
  <si>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</si>
  <si>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</si>
  <si>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</si>
  <si>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</si>
  <si>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</si>
  <si>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</si>
  <si>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</si>
  <si>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</si>
  <si>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</si>
  <si>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</si>
  <si>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</si>
  <si>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</si>
  <si>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</si>
  <si>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</si>
  <si>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</si>
  <si>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</si>
  <si>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</si>
  <si>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</si>
  <si>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</si>
  <si>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</si>
  <si>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</si>
  <si>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</si>
  <si>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</si>
  <si>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</si>
  <si>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</si>
  <si>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</si>
  <si>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Жилина О.В.</t>
  </si>
  <si>
    <t>МКОУ "СОШ с. Екатерино - Никольское</t>
  </si>
  <si>
    <t>пшеничный</t>
  </si>
  <si>
    <t>яблоко</t>
  </si>
  <si>
    <t>сладкое</t>
  </si>
  <si>
    <t>сок</t>
  </si>
  <si>
    <t>макароны отварные</t>
  </si>
  <si>
    <t>гуляш мясной</t>
  </si>
  <si>
    <t>каша гречневая</t>
  </si>
  <si>
    <t>шоколад</t>
  </si>
  <si>
    <t>огурец</t>
  </si>
  <si>
    <t>54-16м-2020</t>
  </si>
  <si>
    <t>пром</t>
  </si>
  <si>
    <t>54-2з-2020</t>
  </si>
  <si>
    <t>54-20к-2020</t>
  </si>
  <si>
    <t>суп вермишелевый куринный с яйцом</t>
  </si>
  <si>
    <t>рулет</t>
  </si>
  <si>
    <t>сыр</t>
  </si>
  <si>
    <t>54-7с-2020</t>
  </si>
  <si>
    <t>54-1з-2020</t>
  </si>
  <si>
    <t>чоко-пай</t>
  </si>
  <si>
    <t>картофельное пюре</t>
  </si>
  <si>
    <t>рыба жареная</t>
  </si>
  <si>
    <t>какао</t>
  </si>
  <si>
    <t>банан</t>
  </si>
  <si>
    <t>54-11г-2020</t>
  </si>
  <si>
    <t>54-14р-2020</t>
  </si>
  <si>
    <t>54-21гн-2020</t>
  </si>
  <si>
    <t>каша пшеная</t>
  </si>
  <si>
    <t>гуляш с курицей</t>
  </si>
  <si>
    <t>помидор</t>
  </si>
  <si>
    <t>54-21к-2020</t>
  </si>
  <si>
    <t>54-3з-2020</t>
  </si>
  <si>
    <t>54-1г-2020</t>
  </si>
  <si>
    <t>котлета мясная</t>
  </si>
  <si>
    <t>салат из свежей капусты</t>
  </si>
  <si>
    <t>54-1м-2020</t>
  </si>
  <si>
    <t>54-8з-2020</t>
  </si>
  <si>
    <t>каша манная</t>
  </si>
  <si>
    <t>булочка</t>
  </si>
  <si>
    <t>пшеничная</t>
  </si>
  <si>
    <t>54-13к-2020</t>
  </si>
  <si>
    <t>каша геркулесовая</t>
  </si>
  <si>
    <t>кисель</t>
  </si>
  <si>
    <t>морская капуста</t>
  </si>
  <si>
    <t>54-4гн-2020</t>
  </si>
  <si>
    <t>54-6к-2020</t>
  </si>
  <si>
    <t>суп рисовый молочный</t>
  </si>
  <si>
    <t>54-9к-2020</t>
  </si>
  <si>
    <t>каша рисовая</t>
  </si>
  <si>
    <t>икра кабачковая</t>
  </si>
  <si>
    <t>54-11м-2020</t>
  </si>
  <si>
    <t>каша гречнева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</si>
</sst>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178" sqref="N17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150</v>
      </c>
      <c r="G6" s="40">
        <v>8.9</v>
      </c>
      <c r="H6" s="40">
        <v>4.0999999999999996</v>
      </c>
      <c r="I6" s="40">
        <v>39.840000000000003</v>
      </c>
      <c r="J6" s="40">
        <v>231.66</v>
      </c>
      <c r="K6" s="41" t="s">
        <v>54</v>
      </c>
      <c r="L6" s="40"/>
    </row>
    <row r="7" spans="1:12" ht="26.4">
      <c r="A7" s="23"/>
      <c r="B7" s="15"/>
      <c r="C7" s="11"/>
      <c r="D7" s="6"/>
      <c r="E7" s="42" t="s">
        <v>47</v>
      </c>
      <c r="F7" s="43">
        <v>100</v>
      </c>
      <c r="G7" s="43">
        <v>13.7</v>
      </c>
      <c r="H7" s="43">
        <v>13</v>
      </c>
      <c r="I7" s="43">
        <v>12.3</v>
      </c>
      <c r="J7" s="43">
        <v>221.4</v>
      </c>
      <c r="K7" s="44" t="s">
        <v>51</v>
      </c>
      <c r="L7" s="43"/>
    </row>
    <row r="8" spans="1:12" ht="14.4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1</v>
      </c>
      <c r="H8" s="43">
        <v>0.2</v>
      </c>
      <c r="I8" s="43">
        <v>20.2</v>
      </c>
      <c r="J8" s="43">
        <v>86.8</v>
      </c>
      <c r="K8" s="44" t="s">
        <v>52</v>
      </c>
      <c r="L8" s="43"/>
    </row>
    <row r="9" spans="1:12" ht="14.4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52</v>
      </c>
      <c r="L9" s="43"/>
    </row>
    <row r="10" spans="1:12" ht="14.4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52</v>
      </c>
      <c r="L10" s="43"/>
    </row>
    <row r="11" spans="1:12" ht="14.4">
      <c r="A11" s="23"/>
      <c r="B11" s="15"/>
      <c r="C11" s="11"/>
      <c r="D11" s="6" t="s">
        <v>44</v>
      </c>
      <c r="E11" s="42" t="s">
        <v>49</v>
      </c>
      <c r="F11" s="43">
        <v>50</v>
      </c>
      <c r="G11" s="43">
        <v>2.7</v>
      </c>
      <c r="H11" s="43">
        <v>16.5</v>
      </c>
      <c r="I11" s="43">
        <v>72.8</v>
      </c>
      <c r="J11" s="43">
        <v>452</v>
      </c>
      <c r="K11" s="44" t="s">
        <v>52</v>
      </c>
      <c r="L11" s="43"/>
    </row>
    <row r="12" spans="1:12" ht="26.4">
      <c r="A12" s="23"/>
      <c r="B12" s="15"/>
      <c r="C12" s="11"/>
      <c r="D12" s="6"/>
      <c r="E12" s="42" t="s">
        <v>50</v>
      </c>
      <c r="F12" s="43">
        <v>100</v>
      </c>
      <c r="G12" s="43">
        <v>0.67</v>
      </c>
      <c r="H12" s="43">
        <v>6.09</v>
      </c>
      <c r="I12" s="43">
        <v>1.81</v>
      </c>
      <c r="J12" s="43">
        <v>64.650000000000006</v>
      </c>
      <c r="K12" s="44" t="s">
        <v>53</v>
      </c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750</v>
      </c>
      <c r="G13" s="19">
        <f t="shared" ref="G13:J13" si="0">SUM(G6:G12)</f>
        <v>31.520000000000003</v>
      </c>
      <c r="H13" s="19">
        <f t="shared" si="0"/>
        <v>40.990000000000009</v>
      </c>
      <c r="I13" s="19">
        <f t="shared" si="0"/>
        <v>185.8</v>
      </c>
      <c r="J13" s="19">
        <f t="shared" si="0"/>
        <v>1240.0100000000002</v>
      </c>
      <c r="K13" s="25"/>
      <c r="L13" s="19">
        <f t="shared" ref="L13" si="1">SUM(L6:L12)</f>
        <v>0</v>
      </c>
    </row>
    <row r="14" spans="1:12" ht="1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51">
        <f>SUM(F15:F21)</f>
        <v>0</v>
      </c>
      <c r="G22" s="51">
        <f t="shared" ref="G22:J22" si="2">SUM(G15:G21)</f>
        <v>0</v>
      </c>
      <c r="H22" s="51">
        <f t="shared" si="2"/>
        <v>0</v>
      </c>
      <c r="I22" s="51">
        <f t="shared" si="2"/>
        <v>0</v>
      </c>
      <c r="J22" s="51">
        <f t="shared" si="2"/>
        <v>0</v>
      </c>
      <c r="K22" s="52"/>
      <c r="L22" s="51">
        <f t="shared" ref="L22" si="3">SUM(L15:L21)</f>
        <v>0</v>
      </c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4">SUM(G14:G22)</f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25"/>
      <c r="L23" s="19">
        <f t="shared" ref="L23" si="5">SUM(L14:L22)</f>
        <v>0</v>
      </c>
    </row>
    <row r="24" spans="1:12" ht="14.4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750</v>
      </c>
      <c r="G24" s="32">
        <f t="shared" ref="G24:J24" si="6">G13+G23</f>
        <v>31.520000000000003</v>
      </c>
      <c r="H24" s="32">
        <f t="shared" si="6"/>
        <v>40.990000000000009</v>
      </c>
      <c r="I24" s="32">
        <f t="shared" si="6"/>
        <v>185.8</v>
      </c>
      <c r="J24" s="32">
        <f t="shared" si="6"/>
        <v>1240.0100000000002</v>
      </c>
      <c r="K24" s="32"/>
      <c r="L24" s="32">
        <f t="shared" ref="L24" si="7">L13+L23</f>
        <v>0</v>
      </c>
    </row>
    <row r="25" spans="1:12" ht="26.4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5.2</v>
      </c>
      <c r="H25" s="40">
        <v>2.8</v>
      </c>
      <c r="I25" s="40">
        <v>18.5</v>
      </c>
      <c r="J25" s="40">
        <v>119.6</v>
      </c>
      <c r="K25" s="41" t="s">
        <v>58</v>
      </c>
      <c r="L25" s="40"/>
    </row>
    <row r="26" spans="1:12" ht="14.4">
      <c r="A26" s="14"/>
      <c r="B26" s="15"/>
      <c r="C26" s="11"/>
      <c r="D26" s="6"/>
      <c r="E26" s="42" t="s">
        <v>60</v>
      </c>
      <c r="F26" s="43">
        <v>30</v>
      </c>
      <c r="G26" s="43">
        <v>3.5</v>
      </c>
      <c r="H26" s="43">
        <v>4.9000000000000004</v>
      </c>
      <c r="I26" s="43">
        <v>30.1</v>
      </c>
      <c r="J26" s="43">
        <v>190.6</v>
      </c>
      <c r="K26" s="44" t="s">
        <v>52</v>
      </c>
      <c r="L26" s="43"/>
    </row>
    <row r="27" spans="1:12" ht="14.4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1</v>
      </c>
      <c r="H27" s="43">
        <v>0.2</v>
      </c>
      <c r="I27" s="43">
        <v>20.2</v>
      </c>
      <c r="J27" s="43">
        <v>86.8</v>
      </c>
      <c r="K27" s="44" t="s">
        <v>52</v>
      </c>
      <c r="L27" s="43"/>
    </row>
    <row r="28" spans="1:12" ht="14.4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 t="s">
        <v>52</v>
      </c>
      <c r="L28" s="43"/>
    </row>
    <row r="29" spans="1:12" ht="14.4">
      <c r="A29" s="14"/>
      <c r="B29" s="15"/>
      <c r="C29" s="11"/>
      <c r="D29" s="7" t="s">
        <v>24</v>
      </c>
      <c r="E29" s="42" t="s">
        <v>43</v>
      </c>
      <c r="F29" s="43">
        <v>100</v>
      </c>
      <c r="G29" s="43">
        <v>0.6</v>
      </c>
      <c r="H29" s="43">
        <v>0.6</v>
      </c>
      <c r="I29" s="43">
        <v>14.7</v>
      </c>
      <c r="J29" s="43">
        <v>66.599999999999994</v>
      </c>
      <c r="K29" s="44" t="s">
        <v>52</v>
      </c>
      <c r="L29" s="43"/>
    </row>
    <row r="30" spans="1:12" ht="14.4">
      <c r="A30" s="14"/>
      <c r="B30" s="15"/>
      <c r="C30" s="11"/>
      <c r="D30" s="6"/>
      <c r="E30" s="42" t="s">
        <v>56</v>
      </c>
      <c r="F30" s="43">
        <v>50</v>
      </c>
      <c r="G30" s="43">
        <v>2.7</v>
      </c>
      <c r="H30" s="43">
        <v>16.5</v>
      </c>
      <c r="I30" s="43">
        <v>72.8</v>
      </c>
      <c r="J30" s="43">
        <v>452</v>
      </c>
      <c r="K30" s="44" t="s">
        <v>52</v>
      </c>
      <c r="L30" s="43"/>
    </row>
    <row r="31" spans="1:12" ht="26.4">
      <c r="A31" s="14"/>
      <c r="B31" s="15"/>
      <c r="C31" s="11"/>
      <c r="D31" s="6"/>
      <c r="E31" s="42" t="s">
        <v>57</v>
      </c>
      <c r="F31" s="43">
        <v>15</v>
      </c>
      <c r="G31" s="43">
        <v>3.5</v>
      </c>
      <c r="H31" s="43">
        <v>4.4000000000000004</v>
      </c>
      <c r="I31" s="43">
        <v>0</v>
      </c>
      <c r="J31" s="43">
        <v>53.7</v>
      </c>
      <c r="K31" s="44" t="s">
        <v>59</v>
      </c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8">SUM(G25:G31)</f>
        <v>20.45</v>
      </c>
      <c r="H32" s="19">
        <f t="shared" ref="H32" si="9">SUM(H25:H31)</f>
        <v>29.9</v>
      </c>
      <c r="I32" s="19">
        <f t="shared" ref="I32" si="10">SUM(I25:I31)</f>
        <v>180.45</v>
      </c>
      <c r="J32" s="19">
        <f t="shared" ref="J32:L32" si="11">SUM(J25:J31)</f>
        <v>1086.2</v>
      </c>
      <c r="K32" s="25"/>
      <c r="L32" s="19">
        <f t="shared" si="11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2">SUM(G33:G41)</f>
        <v>0</v>
      </c>
      <c r="H42" s="19">
        <f t="shared" ref="H42" si="13">SUM(H33:H41)</f>
        <v>0</v>
      </c>
      <c r="I42" s="19">
        <f t="shared" ref="I42" si="14">SUM(I33:I41)</f>
        <v>0</v>
      </c>
      <c r="J42" s="19">
        <f t="shared" ref="J42:L42" si="15">SUM(J33:J41)</f>
        <v>0</v>
      </c>
      <c r="K42" s="25"/>
      <c r="L42" s="19">
        <f t="shared" si="15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645</v>
      </c>
      <c r="G43" s="32">
        <f t="shared" ref="G43" si="16">G32+G42</f>
        <v>20.45</v>
      </c>
      <c r="H43" s="32">
        <f t="shared" ref="H43" si="17">H32+H42</f>
        <v>29.9</v>
      </c>
      <c r="I43" s="32">
        <f t="shared" ref="I43" si="18">I32+I42</f>
        <v>180.45</v>
      </c>
      <c r="J43" s="32">
        <f t="shared" ref="J43:L43" si="19">J32+J42</f>
        <v>1086.2</v>
      </c>
      <c r="K43" s="32"/>
      <c r="L43" s="32">
        <f t="shared" si="19"/>
        <v>0</v>
      </c>
    </row>
    <row r="44" spans="1:12" ht="26.4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3.1</v>
      </c>
      <c r="H44" s="40">
        <v>5.3</v>
      </c>
      <c r="I44" s="40">
        <v>19.8</v>
      </c>
      <c r="J44" s="40">
        <v>139.4</v>
      </c>
      <c r="K44" s="41" t="s">
        <v>65</v>
      </c>
      <c r="L44" s="40"/>
    </row>
    <row r="45" spans="1:12" ht="26.4">
      <c r="A45" s="23"/>
      <c r="B45" s="15"/>
      <c r="C45" s="11"/>
      <c r="D45" s="6"/>
      <c r="E45" s="42" t="s">
        <v>62</v>
      </c>
      <c r="F45" s="43">
        <v>100</v>
      </c>
      <c r="G45" s="43">
        <v>12.8</v>
      </c>
      <c r="H45" s="43">
        <v>4.0999999999999996</v>
      </c>
      <c r="I45" s="43">
        <v>6.1</v>
      </c>
      <c r="J45" s="43">
        <v>112.3</v>
      </c>
      <c r="K45" s="44" t="s">
        <v>66</v>
      </c>
      <c r="L45" s="43"/>
    </row>
    <row r="46" spans="1:12" ht="26.4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4.7</v>
      </c>
      <c r="H46" s="43">
        <v>3.5</v>
      </c>
      <c r="I46" s="43">
        <v>12.5</v>
      </c>
      <c r="J46" s="43">
        <v>100.4</v>
      </c>
      <c r="K46" s="44" t="s">
        <v>67</v>
      </c>
      <c r="L46" s="43"/>
    </row>
    <row r="47" spans="1:12" ht="14.4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44" t="s">
        <v>52</v>
      </c>
      <c r="L47" s="43"/>
    </row>
    <row r="48" spans="1:12" ht="14.4">
      <c r="A48" s="23"/>
      <c r="B48" s="15"/>
      <c r="C48" s="11"/>
      <c r="D48" s="7" t="s">
        <v>24</v>
      </c>
      <c r="E48" s="42" t="s">
        <v>64</v>
      </c>
      <c r="F48" s="43">
        <v>150</v>
      </c>
      <c r="G48" s="43">
        <v>2.2999999999999998</v>
      </c>
      <c r="H48" s="43">
        <v>0</v>
      </c>
      <c r="I48" s="43">
        <v>33.6</v>
      </c>
      <c r="J48" s="43">
        <v>143.4</v>
      </c>
      <c r="K48" s="44" t="s">
        <v>52</v>
      </c>
      <c r="L48" s="43"/>
    </row>
    <row r="49" spans="1:12" ht="14.4">
      <c r="A49" s="23"/>
      <c r="B49" s="15"/>
      <c r="C49" s="11"/>
      <c r="D49" s="6"/>
      <c r="E49" s="42" t="s">
        <v>49</v>
      </c>
      <c r="F49" s="43">
        <v>50</v>
      </c>
      <c r="G49" s="43">
        <v>2.7</v>
      </c>
      <c r="H49" s="43">
        <v>16.5</v>
      </c>
      <c r="I49" s="43">
        <v>72.8</v>
      </c>
      <c r="J49" s="43">
        <v>452</v>
      </c>
      <c r="K49" s="44" t="s">
        <v>52</v>
      </c>
      <c r="L49" s="43"/>
    </row>
    <row r="50" spans="1:12" ht="26.4">
      <c r="A50" s="23"/>
      <c r="B50" s="15"/>
      <c r="C50" s="11"/>
      <c r="D50" s="6"/>
      <c r="E50" s="42" t="s">
        <v>50</v>
      </c>
      <c r="F50" s="43">
        <v>100</v>
      </c>
      <c r="G50" s="43">
        <v>0.67</v>
      </c>
      <c r="H50" s="43">
        <v>6.09</v>
      </c>
      <c r="I50" s="43">
        <v>1.81</v>
      </c>
      <c r="J50" s="43">
        <v>64.650000000000006</v>
      </c>
      <c r="K50" s="44" t="s">
        <v>53</v>
      </c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800</v>
      </c>
      <c r="G51" s="19">
        <f t="shared" ref="G51" si="20">SUM(G44:G50)</f>
        <v>30.220000000000002</v>
      </c>
      <c r="H51" s="19">
        <f t="shared" ref="H51" si="21">SUM(H44:H50)</f>
        <v>35.989999999999995</v>
      </c>
      <c r="I51" s="19">
        <f t="shared" ref="I51" si="22">SUM(I44:I50)</f>
        <v>170.76</v>
      </c>
      <c r="J51" s="19">
        <f t="shared" ref="J51:L51" si="23">SUM(J44:J50)</f>
        <v>1129.0500000000002</v>
      </c>
      <c r="K51" s="25"/>
      <c r="L51" s="19">
        <f t="shared" si="23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4">SUM(G52:G60)</f>
        <v>0</v>
      </c>
      <c r="H61" s="19">
        <f t="shared" ref="H61" si="25">SUM(H52:H60)</f>
        <v>0</v>
      </c>
      <c r="I61" s="19">
        <f t="shared" ref="I61" si="26">SUM(I52:I60)</f>
        <v>0</v>
      </c>
      <c r="J61" s="19">
        <f t="shared" ref="J61:L61" si="27">SUM(J52:J60)</f>
        <v>0</v>
      </c>
      <c r="K61" s="25"/>
      <c r="L61" s="19">
        <f t="shared" si="27"/>
        <v>0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800</v>
      </c>
      <c r="G62" s="32">
        <f t="shared" ref="G62" si="28">G51+G61</f>
        <v>30.220000000000002</v>
      </c>
      <c r="H62" s="32">
        <f t="shared" ref="H62" si="29">H51+H61</f>
        <v>35.989999999999995</v>
      </c>
      <c r="I62" s="32">
        <f t="shared" ref="I62" si="30">I51+I61</f>
        <v>170.76</v>
      </c>
      <c r="J62" s="32">
        <f t="shared" ref="J62:L62" si="31">J51+J61</f>
        <v>1129.0500000000002</v>
      </c>
      <c r="K62" s="32"/>
      <c r="L62" s="32">
        <f t="shared" si="31"/>
        <v>0</v>
      </c>
    </row>
    <row r="63" spans="1:12" ht="26.4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10.6</v>
      </c>
      <c r="H63" s="40">
        <v>11.86</v>
      </c>
      <c r="I63" s="40">
        <v>45.86</v>
      </c>
      <c r="J63" s="40">
        <v>222.66</v>
      </c>
      <c r="K63" s="41" t="s">
        <v>71</v>
      </c>
      <c r="L63" s="40"/>
    </row>
    <row r="64" spans="1:12" ht="26.4">
      <c r="A64" s="23"/>
      <c r="B64" s="15"/>
      <c r="C64" s="11"/>
      <c r="D64" s="6"/>
      <c r="E64" s="42" t="s">
        <v>69</v>
      </c>
      <c r="F64" s="43">
        <v>100</v>
      </c>
      <c r="G64" s="43">
        <v>21.67</v>
      </c>
      <c r="H64" s="43">
        <v>13.33</v>
      </c>
      <c r="I64" s="43">
        <v>7.87</v>
      </c>
      <c r="J64" s="43">
        <v>206.67</v>
      </c>
      <c r="K64" s="44" t="s">
        <v>51</v>
      </c>
      <c r="L64" s="43"/>
    </row>
    <row r="65" spans="1:12" ht="14.4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1</v>
      </c>
      <c r="H65" s="43">
        <v>0.2</v>
      </c>
      <c r="I65" s="43">
        <v>20.2</v>
      </c>
      <c r="J65" s="43">
        <v>86.8</v>
      </c>
      <c r="K65" s="44" t="s">
        <v>52</v>
      </c>
      <c r="L65" s="43"/>
    </row>
    <row r="66" spans="1:12" ht="14.4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3.95</v>
      </c>
      <c r="H66" s="43">
        <v>0.5</v>
      </c>
      <c r="I66" s="43">
        <v>24.15</v>
      </c>
      <c r="J66" s="43">
        <v>116.9</v>
      </c>
      <c r="K66" s="44" t="s">
        <v>52</v>
      </c>
      <c r="L66" s="43"/>
    </row>
    <row r="67" spans="1:12" ht="14.4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0.6</v>
      </c>
      <c r="H67" s="43">
        <v>0.6</v>
      </c>
      <c r="I67" s="43">
        <v>14.7</v>
      </c>
      <c r="J67" s="43">
        <v>66.599999999999994</v>
      </c>
      <c r="K67" s="44" t="s">
        <v>52</v>
      </c>
      <c r="L67" s="43"/>
    </row>
    <row r="68" spans="1:12" ht="14.4">
      <c r="A68" s="23"/>
      <c r="B68" s="15"/>
      <c r="C68" s="11"/>
      <c r="D68" s="6"/>
      <c r="E68" s="42" t="s">
        <v>49</v>
      </c>
      <c r="F68" s="43">
        <v>50</v>
      </c>
      <c r="G68" s="43">
        <v>2.7</v>
      </c>
      <c r="H68" s="43">
        <v>16.5</v>
      </c>
      <c r="I68" s="43">
        <v>72.8</v>
      </c>
      <c r="J68" s="43">
        <v>452</v>
      </c>
      <c r="K68" s="44" t="s">
        <v>52</v>
      </c>
      <c r="L68" s="43"/>
    </row>
    <row r="69" spans="1:12" ht="26.4">
      <c r="A69" s="23"/>
      <c r="B69" s="15"/>
      <c r="C69" s="11"/>
      <c r="D69" s="6"/>
      <c r="E69" s="42" t="s">
        <v>70</v>
      </c>
      <c r="F69" s="43">
        <v>100</v>
      </c>
      <c r="G69" s="43">
        <v>1.1100000000000001</v>
      </c>
      <c r="H69" s="43">
        <v>6.18</v>
      </c>
      <c r="I69" s="43">
        <v>4.62</v>
      </c>
      <c r="J69" s="43">
        <v>78.56</v>
      </c>
      <c r="K69" s="44" t="s">
        <v>72</v>
      </c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2">SUM(G63:G69)</f>
        <v>41.63000000000001</v>
      </c>
      <c r="H70" s="19">
        <f t="shared" ref="H70" si="33">SUM(H63:H69)</f>
        <v>49.169999999999995</v>
      </c>
      <c r="I70" s="19">
        <f t="shared" ref="I70" si="34">SUM(I63:I69)</f>
        <v>190.2</v>
      </c>
      <c r="J70" s="19">
        <f t="shared" ref="J70:L70" si="35">SUM(J63:J69)</f>
        <v>1230.19</v>
      </c>
      <c r="K70" s="25"/>
      <c r="L70" s="19">
        <f t="shared" si="35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6">SUM(G71:G79)</f>
        <v>0</v>
      </c>
      <c r="H80" s="19">
        <f t="shared" ref="H80" si="37">SUM(H71:H79)</f>
        <v>0</v>
      </c>
      <c r="I80" s="19">
        <f t="shared" ref="I80" si="38">SUM(I71:I79)</f>
        <v>0</v>
      </c>
      <c r="J80" s="19">
        <f t="shared" ref="J80:L80" si="39">SUM(J71:J79)</f>
        <v>0</v>
      </c>
      <c r="K80" s="25"/>
      <c r="L80" s="19">
        <f t="shared" si="39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750</v>
      </c>
      <c r="G81" s="32">
        <f t="shared" ref="G81" si="40">G70+G80</f>
        <v>41.63000000000001</v>
      </c>
      <c r="H81" s="32">
        <f t="shared" ref="H81" si="41">H70+H80</f>
        <v>49.169999999999995</v>
      </c>
      <c r="I81" s="32">
        <f t="shared" ref="I81" si="42">I70+I80</f>
        <v>190.2</v>
      </c>
      <c r="J81" s="32">
        <f t="shared" ref="J81:L81" si="43">J70+J80</f>
        <v>1230.19</v>
      </c>
      <c r="K81" s="32"/>
      <c r="L81" s="32">
        <f t="shared" si="43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46</v>
      </c>
      <c r="F82" s="40">
        <v>150</v>
      </c>
      <c r="G82" s="40">
        <v>5.0999999999999996</v>
      </c>
      <c r="H82" s="40">
        <v>7.5</v>
      </c>
      <c r="I82" s="40">
        <v>28.5</v>
      </c>
      <c r="J82" s="40">
        <v>201.9</v>
      </c>
      <c r="K82" s="41" t="s">
        <v>73</v>
      </c>
      <c r="L82" s="40"/>
    </row>
    <row r="83" spans="1:12" ht="26.4">
      <c r="A83" s="23"/>
      <c r="B83" s="15"/>
      <c r="C83" s="11"/>
      <c r="D83" s="6"/>
      <c r="E83" s="42" t="s">
        <v>74</v>
      </c>
      <c r="F83" s="43">
        <v>100</v>
      </c>
      <c r="G83" s="43">
        <v>12</v>
      </c>
      <c r="H83" s="43">
        <v>2.4</v>
      </c>
      <c r="I83" s="43">
        <v>1.9</v>
      </c>
      <c r="J83" s="43">
        <v>167.4</v>
      </c>
      <c r="K83" s="44" t="s">
        <v>76</v>
      </c>
      <c r="L83" s="43"/>
    </row>
    <row r="84" spans="1:12" ht="14.4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1</v>
      </c>
      <c r="H84" s="43">
        <v>0.2</v>
      </c>
      <c r="I84" s="43">
        <v>20.2</v>
      </c>
      <c r="J84" s="43">
        <v>86.8</v>
      </c>
      <c r="K84" s="44" t="s">
        <v>52</v>
      </c>
      <c r="L84" s="43"/>
    </row>
    <row r="85" spans="1:12" ht="14.4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 t="s">
        <v>52</v>
      </c>
      <c r="L85" s="43"/>
    </row>
    <row r="86" spans="1:12" ht="14.4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0.6</v>
      </c>
      <c r="H86" s="43">
        <v>0.6</v>
      </c>
      <c r="I86" s="43">
        <v>14.7</v>
      </c>
      <c r="J86" s="43">
        <v>66.599999999999994</v>
      </c>
      <c r="K86" s="44" t="s">
        <v>52</v>
      </c>
      <c r="L86" s="43"/>
    </row>
    <row r="87" spans="1:12" ht="14.4">
      <c r="A87" s="23"/>
      <c r="B87" s="15"/>
      <c r="C87" s="11"/>
      <c r="D87" s="6"/>
      <c r="E87" s="42" t="s">
        <v>56</v>
      </c>
      <c r="F87" s="43">
        <v>50</v>
      </c>
      <c r="G87" s="43">
        <v>2.7</v>
      </c>
      <c r="H87" s="43">
        <v>16.5</v>
      </c>
      <c r="I87" s="43">
        <v>72.8</v>
      </c>
      <c r="J87" s="43">
        <v>452</v>
      </c>
      <c r="K87" s="44" t="s">
        <v>52</v>
      </c>
      <c r="L87" s="43"/>
    </row>
    <row r="88" spans="1:12" ht="26.4">
      <c r="A88" s="23"/>
      <c r="B88" s="15"/>
      <c r="C88" s="11"/>
      <c r="D88" s="6"/>
      <c r="E88" s="42" t="s">
        <v>75</v>
      </c>
      <c r="F88" s="43">
        <v>100</v>
      </c>
      <c r="G88" s="43">
        <v>13.3</v>
      </c>
      <c r="H88" s="43">
        <v>6.08</v>
      </c>
      <c r="I88" s="43">
        <v>8.52</v>
      </c>
      <c r="J88" s="43">
        <v>94.12</v>
      </c>
      <c r="K88" s="44" t="s">
        <v>77</v>
      </c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750</v>
      </c>
      <c r="G89" s="19">
        <f t="shared" ref="G89" si="44">SUM(G82:G88)</f>
        <v>38.650000000000006</v>
      </c>
      <c r="H89" s="19">
        <f t="shared" ref="H89" si="45">SUM(H82:H88)</f>
        <v>33.78</v>
      </c>
      <c r="I89" s="19">
        <f t="shared" ref="I89" si="46">SUM(I82:I88)</f>
        <v>170.77</v>
      </c>
      <c r="J89" s="19">
        <f t="shared" ref="J89:L89" si="47">SUM(J82:J88)</f>
        <v>1185.7199999999998</v>
      </c>
      <c r="K89" s="25"/>
      <c r="L89" s="19">
        <f t="shared" si="4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8">SUM(G90:G98)</f>
        <v>0</v>
      </c>
      <c r="H99" s="19">
        <f t="shared" ref="H99" si="49">SUM(H90:H98)</f>
        <v>0</v>
      </c>
      <c r="I99" s="19">
        <f t="shared" ref="I99" si="50">SUM(I90:I98)</f>
        <v>0</v>
      </c>
      <c r="J99" s="19">
        <f t="shared" ref="J99:L99" si="51">SUM(J90:J98)</f>
        <v>0</v>
      </c>
      <c r="K99" s="25"/>
      <c r="L99" s="19">
        <f t="shared" si="51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750</v>
      </c>
      <c r="G100" s="32">
        <f t="shared" ref="G100" si="52">G89+G99</f>
        <v>38.650000000000006</v>
      </c>
      <c r="H100" s="32">
        <f t="shared" ref="H100" si="53">H89+H99</f>
        <v>33.78</v>
      </c>
      <c r="I100" s="32">
        <f t="shared" ref="I100" si="54">I89+I99</f>
        <v>170.77</v>
      </c>
      <c r="J100" s="32">
        <f t="shared" ref="J100:L100" si="55">J89+J99</f>
        <v>1185.7199999999998</v>
      </c>
      <c r="K100" s="32"/>
      <c r="L100" s="32">
        <f t="shared" si="55"/>
        <v>0</v>
      </c>
    </row>
    <row r="101" spans="1:12" ht="26.4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6.1</v>
      </c>
      <c r="H101" s="40">
        <v>4</v>
      </c>
      <c r="I101" s="40">
        <v>36.96</v>
      </c>
      <c r="J101" s="40">
        <v>208.24</v>
      </c>
      <c r="K101" s="41" t="s">
        <v>81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1</v>
      </c>
      <c r="H103" s="43">
        <v>0.2</v>
      </c>
      <c r="I103" s="43">
        <v>20.2</v>
      </c>
      <c r="J103" s="43">
        <v>86.8</v>
      </c>
      <c r="K103" s="44" t="s">
        <v>52</v>
      </c>
      <c r="L103" s="43"/>
    </row>
    <row r="104" spans="1:12" ht="14.4">
      <c r="A104" s="23"/>
      <c r="B104" s="15"/>
      <c r="C104" s="11"/>
      <c r="D104" s="7" t="s">
        <v>23</v>
      </c>
      <c r="E104" s="42" t="s">
        <v>80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116.9</v>
      </c>
      <c r="K104" s="44" t="s">
        <v>52</v>
      </c>
      <c r="L104" s="43"/>
    </row>
    <row r="105" spans="1:12" ht="14.4">
      <c r="A105" s="23"/>
      <c r="B105" s="15"/>
      <c r="C105" s="11"/>
      <c r="D105" s="7" t="s">
        <v>24</v>
      </c>
      <c r="E105" s="42" t="s">
        <v>64</v>
      </c>
      <c r="F105" s="43">
        <v>150</v>
      </c>
      <c r="G105" s="43">
        <v>2.2999999999999998</v>
      </c>
      <c r="H105" s="43">
        <v>0</v>
      </c>
      <c r="I105" s="43">
        <v>33.6</v>
      </c>
      <c r="J105" s="43">
        <v>143.4</v>
      </c>
      <c r="K105" s="44" t="s">
        <v>52</v>
      </c>
      <c r="L105" s="43"/>
    </row>
    <row r="106" spans="1:12" ht="14.4">
      <c r="A106" s="23"/>
      <c r="B106" s="15"/>
      <c r="C106" s="11"/>
      <c r="D106" s="6"/>
      <c r="E106" s="42" t="s">
        <v>49</v>
      </c>
      <c r="F106" s="43">
        <v>50</v>
      </c>
      <c r="G106" s="43">
        <v>2.7</v>
      </c>
      <c r="H106" s="43">
        <v>16.5</v>
      </c>
      <c r="I106" s="43">
        <v>72.8</v>
      </c>
      <c r="J106" s="43">
        <v>452</v>
      </c>
      <c r="K106" s="44" t="s">
        <v>52</v>
      </c>
      <c r="L106" s="43"/>
    </row>
    <row r="107" spans="1:12" ht="14.4">
      <c r="A107" s="23"/>
      <c r="B107" s="15"/>
      <c r="C107" s="11"/>
      <c r="D107" s="6"/>
      <c r="E107" s="42" t="s">
        <v>79</v>
      </c>
      <c r="F107" s="43">
        <v>100</v>
      </c>
      <c r="G107" s="43">
        <v>0.75</v>
      </c>
      <c r="H107" s="43">
        <v>0.64</v>
      </c>
      <c r="I107" s="43">
        <v>39.86</v>
      </c>
      <c r="J107" s="43">
        <v>193.81</v>
      </c>
      <c r="K107" s="44" t="s">
        <v>52</v>
      </c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750</v>
      </c>
      <c r="G108" s="19">
        <f t="shared" ref="G108:J108" si="56">SUM(G101:G107)</f>
        <v>16.8</v>
      </c>
      <c r="H108" s="19">
        <f t="shared" si="56"/>
        <v>21.84</v>
      </c>
      <c r="I108" s="19">
        <f t="shared" si="56"/>
        <v>227.57</v>
      </c>
      <c r="J108" s="19">
        <f t="shared" si="56"/>
        <v>1201.1500000000001</v>
      </c>
      <c r="K108" s="25"/>
      <c r="L108" s="19">
        <f t="shared" ref="L108" si="5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8">SUM(G109:G117)</f>
        <v>0</v>
      </c>
      <c r="H118" s="19">
        <f t="shared" si="58"/>
        <v>0</v>
      </c>
      <c r="I118" s="19">
        <f t="shared" si="58"/>
        <v>0</v>
      </c>
      <c r="J118" s="19">
        <f t="shared" si="58"/>
        <v>0</v>
      </c>
      <c r="K118" s="25"/>
      <c r="L118" s="19">
        <f t="shared" ref="L118" si="59">SUM(L109:L117)</f>
        <v>0</v>
      </c>
    </row>
    <row r="119" spans="1:12" ht="14.4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750</v>
      </c>
      <c r="G119" s="32">
        <f t="shared" ref="G119" si="60">G108+G118</f>
        <v>16.8</v>
      </c>
      <c r="H119" s="32">
        <f t="shared" ref="H119" si="61">H108+H118</f>
        <v>21.84</v>
      </c>
      <c r="I119" s="32">
        <f t="shared" ref="I119" si="62">I108+I118</f>
        <v>227.57</v>
      </c>
      <c r="J119" s="32">
        <f t="shared" ref="J119:L119" si="63">J108+J118</f>
        <v>1201.1500000000001</v>
      </c>
      <c r="K119" s="32"/>
      <c r="L119" s="32">
        <f t="shared" si="63"/>
        <v>0</v>
      </c>
    </row>
    <row r="120" spans="1:12" ht="26.4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150</v>
      </c>
      <c r="G120" s="40">
        <v>8.3000000000000007</v>
      </c>
      <c r="H120" s="40">
        <v>10.1</v>
      </c>
      <c r="I120" s="40">
        <v>37.6</v>
      </c>
      <c r="J120" s="40">
        <v>274.89999999999998</v>
      </c>
      <c r="K120" s="41" t="s">
        <v>86</v>
      </c>
      <c r="L120" s="40"/>
    </row>
    <row r="121" spans="1:12" ht="26.4">
      <c r="A121" s="14"/>
      <c r="B121" s="15"/>
      <c r="C121" s="11"/>
      <c r="D121" s="6"/>
      <c r="E121" s="42" t="s">
        <v>74</v>
      </c>
      <c r="F121" s="43">
        <v>100</v>
      </c>
      <c r="G121" s="43">
        <v>12</v>
      </c>
      <c r="H121" s="43">
        <v>2.4</v>
      </c>
      <c r="I121" s="43">
        <v>1.9</v>
      </c>
      <c r="J121" s="43">
        <v>167.4</v>
      </c>
      <c r="K121" s="44" t="s">
        <v>76</v>
      </c>
      <c r="L121" s="43"/>
    </row>
    <row r="122" spans="1:12" ht="26.4">
      <c r="A122" s="14"/>
      <c r="B122" s="15"/>
      <c r="C122" s="11"/>
      <c r="D122" s="7" t="s">
        <v>22</v>
      </c>
      <c r="E122" s="42" t="s">
        <v>83</v>
      </c>
      <c r="F122" s="43">
        <v>200</v>
      </c>
      <c r="G122" s="43">
        <v>0.24</v>
      </c>
      <c r="H122" s="43">
        <v>0.12</v>
      </c>
      <c r="I122" s="43">
        <v>35.76</v>
      </c>
      <c r="J122" s="43">
        <v>145.08000000000001</v>
      </c>
      <c r="K122" s="44" t="s">
        <v>85</v>
      </c>
      <c r="L122" s="43"/>
    </row>
    <row r="123" spans="1:12" ht="14.4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 t="s">
        <v>52</v>
      </c>
      <c r="L123" s="43"/>
    </row>
    <row r="124" spans="1:12" ht="14.4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 t="s">
        <v>52</v>
      </c>
      <c r="L124" s="43"/>
    </row>
    <row r="125" spans="1:12" ht="14.4">
      <c r="A125" s="14"/>
      <c r="B125" s="15"/>
      <c r="C125" s="11"/>
      <c r="D125" s="6"/>
      <c r="E125" s="42" t="s">
        <v>84</v>
      </c>
      <c r="F125" s="43">
        <v>100</v>
      </c>
      <c r="G125" s="43">
        <v>1.33</v>
      </c>
      <c r="H125" s="43">
        <v>6.08</v>
      </c>
      <c r="I125" s="43">
        <v>8.52</v>
      </c>
      <c r="J125" s="43">
        <v>94.12</v>
      </c>
      <c r="K125" s="44" t="s">
        <v>52</v>
      </c>
      <c r="L125" s="43"/>
    </row>
    <row r="126" spans="1:12" ht="14.4">
      <c r="A126" s="14"/>
      <c r="B126" s="15"/>
      <c r="C126" s="11"/>
      <c r="D126" s="6"/>
      <c r="E126" s="42" t="s">
        <v>56</v>
      </c>
      <c r="F126" s="43">
        <v>50</v>
      </c>
      <c r="G126" s="43">
        <v>2.7</v>
      </c>
      <c r="H126" s="43">
        <v>16.5</v>
      </c>
      <c r="I126" s="43">
        <v>72.8</v>
      </c>
      <c r="J126" s="43">
        <v>452</v>
      </c>
      <c r="K126" s="44" t="s">
        <v>52</v>
      </c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750</v>
      </c>
      <c r="G127" s="19">
        <f t="shared" ref="G127:J127" si="64">SUM(G120:G126)</f>
        <v>29.12</v>
      </c>
      <c r="H127" s="19">
        <f t="shared" si="64"/>
        <v>36.299999999999997</v>
      </c>
      <c r="I127" s="19">
        <f t="shared" si="64"/>
        <v>195.43</v>
      </c>
      <c r="J127" s="19">
        <f t="shared" si="64"/>
        <v>1317</v>
      </c>
      <c r="K127" s="25"/>
      <c r="L127" s="19">
        <f t="shared" ref="L127" si="6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6">SUM(G128:G136)</f>
        <v>0</v>
      </c>
      <c r="H137" s="19">
        <f t="shared" si="66"/>
        <v>0</v>
      </c>
      <c r="I137" s="19">
        <f t="shared" si="66"/>
        <v>0</v>
      </c>
      <c r="J137" s="19">
        <f t="shared" si="66"/>
        <v>0</v>
      </c>
      <c r="K137" s="25"/>
      <c r="L137" s="19">
        <f t="shared" ref="L137" si="67">SUM(L128:L136)</f>
        <v>0</v>
      </c>
    </row>
    <row r="138" spans="1:12" ht="14.4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750</v>
      </c>
      <c r="G138" s="32">
        <f t="shared" ref="G138" si="68">G127+G137</f>
        <v>29.12</v>
      </c>
      <c r="H138" s="32">
        <f t="shared" ref="H138" si="69">H127+H137</f>
        <v>36.299999999999997</v>
      </c>
      <c r="I138" s="32">
        <f t="shared" ref="I138" si="70">I127+I137</f>
        <v>195.43</v>
      </c>
      <c r="J138" s="32">
        <f t="shared" ref="J138:L138" si="71">J127+J137</f>
        <v>1317</v>
      </c>
      <c r="K138" s="32"/>
      <c r="L138" s="32">
        <f t="shared" si="71"/>
        <v>0</v>
      </c>
    </row>
    <row r="139" spans="1:12" ht="26.4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200</v>
      </c>
      <c r="G139" s="40">
        <v>8.6</v>
      </c>
      <c r="H139" s="40">
        <v>11.3</v>
      </c>
      <c r="I139" s="40">
        <v>34.299999999999997</v>
      </c>
      <c r="J139" s="40">
        <v>272.8</v>
      </c>
      <c r="K139" s="41" t="s">
        <v>88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1</v>
      </c>
      <c r="H141" s="43">
        <v>0.2</v>
      </c>
      <c r="I141" s="43">
        <v>20.2</v>
      </c>
      <c r="J141" s="43">
        <v>86.8</v>
      </c>
      <c r="K141" s="44" t="s">
        <v>52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 t="s">
        <v>52</v>
      </c>
      <c r="L142" s="43"/>
    </row>
    <row r="143" spans="1:12" ht="14.4">
      <c r="A143" s="23"/>
      <c r="B143" s="15"/>
      <c r="C143" s="11"/>
      <c r="D143" s="7" t="s">
        <v>24</v>
      </c>
      <c r="E143" s="42" t="s">
        <v>64</v>
      </c>
      <c r="F143" s="43">
        <v>150</v>
      </c>
      <c r="G143" s="43">
        <v>2.2999999999999998</v>
      </c>
      <c r="H143" s="43">
        <v>0</v>
      </c>
      <c r="I143" s="43">
        <v>33.6</v>
      </c>
      <c r="J143" s="43">
        <v>143.4</v>
      </c>
      <c r="K143" s="44" t="s">
        <v>52</v>
      </c>
      <c r="L143" s="43"/>
    </row>
    <row r="144" spans="1:12" ht="14.4">
      <c r="A144" s="23"/>
      <c r="B144" s="15"/>
      <c r="C144" s="11"/>
      <c r="D144" s="6"/>
      <c r="E144" s="42" t="s">
        <v>79</v>
      </c>
      <c r="F144" s="43">
        <v>100</v>
      </c>
      <c r="G144" s="43">
        <v>0.75</v>
      </c>
      <c r="H144" s="43">
        <v>0.64</v>
      </c>
      <c r="I144" s="43">
        <v>39.86</v>
      </c>
      <c r="J144" s="43">
        <v>193.81</v>
      </c>
      <c r="K144" s="44" t="s">
        <v>52</v>
      </c>
      <c r="L144" s="43"/>
    </row>
    <row r="145" spans="1:12" ht="26.4">
      <c r="A145" s="23"/>
      <c r="B145" s="15"/>
      <c r="C145" s="11"/>
      <c r="D145" s="6"/>
      <c r="E145" s="42" t="s">
        <v>57</v>
      </c>
      <c r="F145" s="43">
        <v>15</v>
      </c>
      <c r="G145" s="43">
        <v>3.5</v>
      </c>
      <c r="H145" s="43">
        <v>4.4000000000000004</v>
      </c>
      <c r="I145" s="43">
        <v>0</v>
      </c>
      <c r="J145" s="43">
        <v>53.7</v>
      </c>
      <c r="K145" s="44" t="s">
        <v>59</v>
      </c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715</v>
      </c>
      <c r="G146" s="19">
        <f t="shared" ref="G146:J146" si="72">SUM(G139:G145)</f>
        <v>20.100000000000001</v>
      </c>
      <c r="H146" s="19">
        <f t="shared" si="72"/>
        <v>17.04</v>
      </c>
      <c r="I146" s="19">
        <f t="shared" si="72"/>
        <v>152.11000000000001</v>
      </c>
      <c r="J146" s="19">
        <f t="shared" si="72"/>
        <v>867.41000000000008</v>
      </c>
      <c r="K146" s="25"/>
      <c r="L146" s="19">
        <f t="shared" ref="L146" si="7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4">SUM(G147:G155)</f>
        <v>0</v>
      </c>
      <c r="H156" s="19">
        <f t="shared" si="74"/>
        <v>0</v>
      </c>
      <c r="I156" s="19">
        <f t="shared" si="74"/>
        <v>0</v>
      </c>
      <c r="J156" s="19">
        <f t="shared" si="74"/>
        <v>0</v>
      </c>
      <c r="K156" s="25"/>
      <c r="L156" s="19">
        <f t="shared" ref="L156" si="75">SUM(L147:L155)</f>
        <v>0</v>
      </c>
    </row>
    <row r="157" spans="1:12" ht="14.4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715</v>
      </c>
      <c r="G157" s="32">
        <f t="shared" ref="G157" si="76">G146+G156</f>
        <v>20.100000000000001</v>
      </c>
      <c r="H157" s="32">
        <f t="shared" ref="H157" si="77">H146+H156</f>
        <v>17.04</v>
      </c>
      <c r="I157" s="32">
        <f t="shared" ref="I157" si="78">I146+I156</f>
        <v>152.11000000000001</v>
      </c>
      <c r="J157" s="32">
        <f t="shared" ref="J157:L157" si="79">J146+J156</f>
        <v>867.41000000000008</v>
      </c>
      <c r="K157" s="32"/>
      <c r="L157" s="32">
        <f t="shared" si="79"/>
        <v>0</v>
      </c>
    </row>
    <row r="158" spans="1:12" ht="26.4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150</v>
      </c>
      <c r="G158" s="40">
        <v>15.3</v>
      </c>
      <c r="H158" s="40">
        <v>14.7</v>
      </c>
      <c r="I158" s="40">
        <v>38.6</v>
      </c>
      <c r="J158" s="40">
        <v>348.2</v>
      </c>
      <c r="K158" s="41" t="s">
        <v>91</v>
      </c>
      <c r="L158" s="40"/>
    </row>
    <row r="159" spans="1:12" ht="26.4">
      <c r="A159" s="23"/>
      <c r="B159" s="15"/>
      <c r="C159" s="11"/>
      <c r="D159" s="6"/>
      <c r="E159" s="42" t="s">
        <v>47</v>
      </c>
      <c r="F159" s="43">
        <v>100</v>
      </c>
      <c r="G159" s="43">
        <v>13.7</v>
      </c>
      <c r="H159" s="43">
        <v>13</v>
      </c>
      <c r="I159" s="43">
        <v>12.3</v>
      </c>
      <c r="J159" s="43">
        <v>221.4</v>
      </c>
      <c r="K159" s="44" t="s">
        <v>51</v>
      </c>
      <c r="L159" s="43"/>
    </row>
    <row r="160" spans="1:12" ht="26.4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4.7</v>
      </c>
      <c r="H160" s="43">
        <v>3.5</v>
      </c>
      <c r="I160" s="43">
        <v>12.5</v>
      </c>
      <c r="J160" s="43">
        <v>100.4</v>
      </c>
      <c r="K160" s="44" t="s">
        <v>67</v>
      </c>
      <c r="L160" s="43"/>
    </row>
    <row r="161" spans="1:12" ht="14.4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 t="s">
        <v>52</v>
      </c>
      <c r="L161" s="43"/>
    </row>
    <row r="162" spans="1:12" ht="14.4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0.6</v>
      </c>
      <c r="H162" s="43">
        <v>0.6</v>
      </c>
      <c r="I162" s="43">
        <v>14.7</v>
      </c>
      <c r="J162" s="43">
        <v>66.599999999999994</v>
      </c>
      <c r="K162" s="44" t="s">
        <v>52</v>
      </c>
      <c r="L162" s="43"/>
    </row>
    <row r="163" spans="1:12" ht="14.4">
      <c r="A163" s="23"/>
      <c r="B163" s="15"/>
      <c r="C163" s="11"/>
      <c r="D163" s="6"/>
      <c r="E163" s="42" t="s">
        <v>90</v>
      </c>
      <c r="F163" s="43">
        <v>100</v>
      </c>
      <c r="G163" s="43">
        <v>1.01</v>
      </c>
      <c r="H163" s="43">
        <v>4.8499999999999996</v>
      </c>
      <c r="I163" s="43">
        <v>5.39</v>
      </c>
      <c r="J163" s="43">
        <v>69.260000000000005</v>
      </c>
      <c r="K163" s="44" t="s">
        <v>52</v>
      </c>
      <c r="L163" s="43"/>
    </row>
    <row r="164" spans="1:12" ht="14.4">
      <c r="A164" s="23"/>
      <c r="B164" s="15"/>
      <c r="C164" s="11"/>
      <c r="D164" s="6"/>
      <c r="E164" s="42" t="s">
        <v>56</v>
      </c>
      <c r="F164" s="43">
        <v>50</v>
      </c>
      <c r="G164" s="43">
        <v>2.7</v>
      </c>
      <c r="H164" s="43">
        <v>16.5</v>
      </c>
      <c r="I164" s="43">
        <v>72.8</v>
      </c>
      <c r="J164" s="43">
        <v>452</v>
      </c>
      <c r="K164" s="44" t="s">
        <v>52</v>
      </c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750</v>
      </c>
      <c r="G165" s="19">
        <f t="shared" ref="G165:J165" si="80">SUM(G158:G164)</f>
        <v>41.960000000000008</v>
      </c>
      <c r="H165" s="19">
        <f t="shared" si="80"/>
        <v>53.65</v>
      </c>
      <c r="I165" s="19">
        <f t="shared" si="80"/>
        <v>180.44</v>
      </c>
      <c r="J165" s="19">
        <f t="shared" si="80"/>
        <v>1374.76</v>
      </c>
      <c r="K165" s="25"/>
      <c r="L165" s="19">
        <f t="shared" ref="L165" si="8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2">SUM(G166:G174)</f>
        <v>0</v>
      </c>
      <c r="H175" s="19">
        <f t="shared" si="82"/>
        <v>0</v>
      </c>
      <c r="I175" s="19">
        <f t="shared" si="82"/>
        <v>0</v>
      </c>
      <c r="J175" s="19">
        <f t="shared" si="82"/>
        <v>0</v>
      </c>
      <c r="K175" s="25"/>
      <c r="L175" s="19">
        <f t="shared" ref="L175" si="83">SUM(L166:L174)</f>
        <v>0</v>
      </c>
    </row>
    <row r="176" spans="1:12" ht="14.4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750</v>
      </c>
      <c r="G176" s="32">
        <f t="shared" ref="G176" si="84">G165+G175</f>
        <v>41.960000000000008</v>
      </c>
      <c r="H176" s="32">
        <f t="shared" ref="H176" si="85">H165+H175</f>
        <v>53.65</v>
      </c>
      <c r="I176" s="32">
        <f t="shared" ref="I176" si="86">I165+I175</f>
        <v>180.44</v>
      </c>
      <c r="J176" s="32">
        <f t="shared" ref="J176:L176" si="87">J165+J175</f>
        <v>1374.76</v>
      </c>
      <c r="K176" s="32"/>
      <c r="L176" s="32">
        <f t="shared" si="87"/>
        <v>0</v>
      </c>
    </row>
    <row r="177" spans="1:12" ht="26.4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150</v>
      </c>
      <c r="G177" s="40">
        <v>8.9</v>
      </c>
      <c r="H177" s="40">
        <v>4.0999999999999996</v>
      </c>
      <c r="I177" s="40">
        <v>39.840000000000003</v>
      </c>
      <c r="J177" s="40">
        <v>231.66</v>
      </c>
      <c r="K177" s="41" t="s">
        <v>54</v>
      </c>
      <c r="L177" s="40"/>
    </row>
    <row r="178" spans="1:12" ht="26.4">
      <c r="A178" s="23"/>
      <c r="B178" s="15"/>
      <c r="C178" s="11"/>
      <c r="D178" s="6"/>
      <c r="E178" s="42" t="s">
        <v>74</v>
      </c>
      <c r="F178" s="43">
        <v>100</v>
      </c>
      <c r="G178" s="43">
        <v>12</v>
      </c>
      <c r="H178" s="43">
        <v>2.4</v>
      </c>
      <c r="I178" s="43">
        <v>1.9</v>
      </c>
      <c r="J178" s="43">
        <v>167.4</v>
      </c>
      <c r="K178" s="44" t="s">
        <v>76</v>
      </c>
      <c r="L178" s="43"/>
    </row>
    <row r="179" spans="1:12" ht="14.4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1</v>
      </c>
      <c r="H179" s="43">
        <v>0.2</v>
      </c>
      <c r="I179" s="43">
        <v>20.2</v>
      </c>
      <c r="J179" s="43">
        <v>86.8</v>
      </c>
      <c r="K179" s="44" t="s">
        <v>52</v>
      </c>
      <c r="L179" s="43"/>
    </row>
    <row r="180" spans="1:12" ht="14.4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 t="s">
        <v>52</v>
      </c>
      <c r="L180" s="43"/>
    </row>
    <row r="181" spans="1:12" ht="14.4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 t="s">
        <v>52</v>
      </c>
      <c r="L181" s="43"/>
    </row>
    <row r="182" spans="1:12" ht="14.4">
      <c r="A182" s="23"/>
      <c r="B182" s="15"/>
      <c r="C182" s="11"/>
      <c r="D182" s="6"/>
      <c r="E182" s="42" t="s">
        <v>90</v>
      </c>
      <c r="F182" s="43">
        <v>100</v>
      </c>
      <c r="G182" s="43">
        <v>1.01</v>
      </c>
      <c r="H182" s="43">
        <v>4.8499999999999996</v>
      </c>
      <c r="I182" s="43">
        <v>5.39</v>
      </c>
      <c r="J182" s="43">
        <v>69.260000000000005</v>
      </c>
      <c r="K182" s="44" t="s">
        <v>52</v>
      </c>
      <c r="L182" s="43"/>
    </row>
    <row r="183" spans="1:12" ht="14.4">
      <c r="A183" s="23"/>
      <c r="B183" s="15"/>
      <c r="C183" s="11"/>
      <c r="D183" s="6"/>
      <c r="E183" s="42" t="s">
        <v>49</v>
      </c>
      <c r="F183" s="43">
        <v>50</v>
      </c>
      <c r="G183" s="43">
        <v>2.7</v>
      </c>
      <c r="H183" s="43">
        <v>16.5</v>
      </c>
      <c r="I183" s="43">
        <v>72.8</v>
      </c>
      <c r="J183" s="43">
        <v>452</v>
      </c>
      <c r="K183" s="44" t="s">
        <v>52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750</v>
      </c>
      <c r="G184" s="19">
        <f t="shared" ref="G184:J184" si="88">SUM(G177:G183)</f>
        <v>30.16</v>
      </c>
      <c r="H184" s="19">
        <f t="shared" si="88"/>
        <v>29.15</v>
      </c>
      <c r="I184" s="19">
        <f t="shared" si="88"/>
        <v>178.98000000000002</v>
      </c>
      <c r="J184" s="19">
        <f t="shared" si="88"/>
        <v>1190.6199999999999</v>
      </c>
      <c r="K184" s="25"/>
      <c r="L184" s="19">
        <f t="shared" ref="L184" si="8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90">SUM(G185:G193)</f>
        <v>0</v>
      </c>
      <c r="H194" s="19">
        <f t="shared" si="90"/>
        <v>0</v>
      </c>
      <c r="I194" s="19">
        <f t="shared" si="90"/>
        <v>0</v>
      </c>
      <c r="J194" s="19">
        <f t="shared" si="90"/>
        <v>0</v>
      </c>
      <c r="K194" s="25"/>
      <c r="L194" s="19">
        <f t="shared" ref="L194" si="91">SUM(L185:L193)</f>
        <v>0</v>
      </c>
    </row>
    <row r="195" spans="1:12" ht="14.4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750</v>
      </c>
      <c r="G195" s="32">
        <f t="shared" ref="G195" si="92">G184+G194</f>
        <v>30.16</v>
      </c>
      <c r="H195" s="32">
        <f t="shared" ref="H195" si="93">H184+H194</f>
        <v>29.15</v>
      </c>
      <c r="I195" s="32">
        <f t="shared" ref="I195" si="94">I184+I194</f>
        <v>178.98000000000002</v>
      </c>
      <c r="J195" s="32">
        <f t="shared" ref="J195:L195" si="95">J184+J194</f>
        <v>1190.6199999999999</v>
      </c>
      <c r="K195" s="32"/>
      <c r="L195" s="32">
        <f t="shared" si="95"/>
        <v>0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741</v>
      </c>
      <c r="G196" s="34">
        <f t="shared" ref="G196:J196" si="96">(G24+G43+G62+G81+G100+G119+G138+G157+G176+G195)/(IF(G24=0,0,1)+IF(G43=0,0,1)+IF(G62=0,0,1)+IF(G81=0,0,1)+IF(G100=0,0,1)+IF(G119=0,0,1)+IF(G138=0,0,1)+IF(G157=0,0,1)+IF(G176=0,0,1)+IF(G195=0,0,1))</f>
        <v>30.061000000000007</v>
      </c>
      <c r="H196" s="34">
        <f t="shared" si="96"/>
        <v>34.780999999999999</v>
      </c>
      <c r="I196" s="34">
        <f t="shared" si="96"/>
        <v>183.25100000000003</v>
      </c>
      <c r="J196" s="34">
        <f t="shared" si="96"/>
        <v>1182.211</v>
      </c>
      <c r="K196" s="34"/>
      <c r="L196" s="34" t="e">
        <f t="shared" ref="L196" si="97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dcterms:created xsi:type="dcterms:W3CDTF">2022-05-16T14:23:56Z</dcterms:created>
  <dcterms:modified xsi:type="dcterms:W3CDTF">2023-10-19T02:16:50Z</dcterms:modified>
</cp:coreProperties>
</file>